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vin\Documents\Circuits-electronics\Astronomy-ASCOM-projects\Z-Field Dual Axis Controller\Documentation\"/>
    </mc:Choice>
  </mc:AlternateContent>
  <xr:revisionPtr revIDLastSave="0" documentId="12_ncr:500000_{29C5E964-772B-4C0C-8741-67B640F09076}" xr6:coauthVersionLast="31" xr6:coauthVersionMax="31" xr10:uidLastSave="{00000000-0000-0000-0000-000000000000}"/>
  <bookViews>
    <workbookView xWindow="0" yWindow="0" windowWidth="18348" windowHeight="8004" xr2:uid="{88CD8107-DF3D-46DF-9A09-8CAE65DF9771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F3" i="1" s="1"/>
  <c r="D4" i="1"/>
  <c r="F4" i="1" s="1"/>
  <c r="D2" i="1"/>
  <c r="F2" i="1" s="1"/>
  <c r="G3" i="1"/>
  <c r="G4" i="1" s="1"/>
  <c r="E2" i="1" l="1"/>
  <c r="E4" i="1"/>
  <c r="E3" i="1"/>
  <c r="H3" i="1"/>
  <c r="H2" i="1"/>
  <c r="I3" i="1" l="1"/>
  <c r="H4" i="1"/>
  <c r="I4" i="1" s="1"/>
  <c r="L4" i="1" s="1"/>
  <c r="I2" i="1"/>
  <c r="L2" i="1" s="1"/>
  <c r="K3" i="1" l="1"/>
  <c r="L3" i="1"/>
  <c r="J3" i="1"/>
  <c r="K2" i="1"/>
  <c r="J2" i="1"/>
  <c r="K4" i="1"/>
  <c r="J4" i="1"/>
</calcChain>
</file>

<file path=xl/sharedStrings.xml><?xml version="1.0" encoding="utf-8"?>
<sst xmlns="http://schemas.openxmlformats.org/spreadsheetml/2006/main" count="14" uniqueCount="14">
  <si>
    <t>msec/step</t>
  </si>
  <si>
    <t>16mhz tics</t>
  </si>
  <si>
    <t>Prescale</t>
  </si>
  <si>
    <t>scale factor</t>
  </si>
  <si>
    <t>Hex</t>
  </si>
  <si>
    <t>Actual rate</t>
  </si>
  <si>
    <t>Steps/Second (Sidereal)</t>
  </si>
  <si>
    <t>Steps/Second (solar)</t>
  </si>
  <si>
    <t>Steps/Second (Lunar)</t>
  </si>
  <si>
    <t>Integer Rate</t>
  </si>
  <si>
    <t>New Rate</t>
  </si>
  <si>
    <t>Command to change</t>
  </si>
  <si>
    <t>Default Steps/sec</t>
  </si>
  <si>
    <t>Change Factor (smaller=faster)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</si>
</sst>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0" fillId="0" borderId="0" xfId="0" applyProtection="1"/>
    <xf numFmtId="0" fontId="0" fillId="0" borderId="0" xfId="0" quotePrefix="1" applyProtection="1"/>
    <xf numFmtId="4" fontId="0" fillId="0" borderId="0" xfId="0" applyNumberFormat="1" applyProtection="1"/>
    <xf numFmtId="3" fontId="0" fillId="0" borderId="0" xfId="0" applyNumberFormat="1" applyProtection="1"/>
    <xf numFmtId="0" fontId="0" fillId="2" borderId="0" xfId="0" applyFill="1" applyProtection="1">
      <protection locked="0"/>
    </xf>
    <xf numFmtId="0" fontId="1" fillId="0" borderId="0" xfId="0" applyFont="1" applyAlignment="1" applyProtection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3" borderId="0" xfId="0" applyFont="1" applyFill="1" applyAlignment="1" applyProtection="1">
      <alignment horizontal="center" wrapText="1"/>
    </xf>
    <xf numFmtId="164" fontId="0" fillId="3" borderId="0" xfId="0" applyNumberFormat="1" applyFill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C39BB-C348-4284-A45C-46CFBFBCB2E7}">
  <dimension ref="A1:Q4"/>
  <sheetViews>
    <sheetView tabSelected="1" workbookViewId="0">
      <selection activeCell="L3" sqref="L3"/>
    </sheetView>
  </sheetViews>
  <sheetFormatPr defaultRowHeight="14.4" x14ac:dyDescent="0.3"/>
  <cols>
    <col min="1" max="1" width="20.21875" bestFit="1" customWidth="1"/>
    <col min="3" max="3" width="15.6640625" customWidth="1"/>
    <col min="4" max="4" width="12.6640625" customWidth="1"/>
    <col min="5" max="5" width="10.44140625" customWidth="1"/>
    <col min="8" max="8" width="10.5546875" bestFit="1" customWidth="1"/>
    <col min="9" max="9" width="11" bestFit="1" customWidth="1"/>
    <col min="11" max="11" width="12" bestFit="1" customWidth="1"/>
    <col min="12" max="12" width="18" bestFit="1" customWidth="1"/>
    <col min="13" max="13" width="28.21875" bestFit="1" customWidth="1"/>
    <col min="14" max="14" width="14.33203125" bestFit="1" customWidth="1"/>
    <col min="17" max="17" width="13.109375" bestFit="1" customWidth="1"/>
  </cols>
  <sheetData>
    <row r="1" spans="1:17" s="10" customFormat="1" ht="43.2" x14ac:dyDescent="0.3">
      <c r="A1" s="8"/>
      <c r="B1" s="8" t="s">
        <v>12</v>
      </c>
      <c r="C1" s="9" t="s">
        <v>13</v>
      </c>
      <c r="D1" s="8" t="s">
        <v>10</v>
      </c>
      <c r="E1" s="8" t="s">
        <v>0</v>
      </c>
      <c r="F1" s="8" t="s">
        <v>1</v>
      </c>
      <c r="G1" s="8" t="s">
        <v>2</v>
      </c>
      <c r="H1" s="8" t="s">
        <v>3</v>
      </c>
      <c r="I1" s="8" t="s">
        <v>9</v>
      </c>
      <c r="J1" s="8" t="s">
        <v>4</v>
      </c>
      <c r="K1" s="8" t="s">
        <v>5</v>
      </c>
      <c r="L1" s="11" t="s">
        <v>11</v>
      </c>
    </row>
    <row r="2" spans="1:17" x14ac:dyDescent="0.3">
      <c r="A2" s="3" t="s">
        <v>6</v>
      </c>
      <c r="B2" s="3">
        <v>8.5566577777777777</v>
      </c>
      <c r="C2" s="7">
        <v>1.03</v>
      </c>
      <c r="D2" s="3">
        <f>B2*C2</f>
        <v>8.8133575111111107</v>
      </c>
      <c r="E2" s="4">
        <f>1000/D2</f>
        <v>113.46413653812266</v>
      </c>
      <c r="F2" s="4">
        <f>16000000/D2</f>
        <v>1815426.1846099626</v>
      </c>
      <c r="G2" s="3">
        <v>100</v>
      </c>
      <c r="H2" s="5">
        <f>F2/G2</f>
        <v>18154.261846099627</v>
      </c>
      <c r="I2" s="6">
        <f>INT(H2+0.5)</f>
        <v>18154</v>
      </c>
      <c r="J2" s="6" t="str">
        <f>DEC2HEX(I2)</f>
        <v>46EA</v>
      </c>
      <c r="K2" s="3">
        <f>(16000000/(I2*G2))</f>
        <v>8.8134846314861743</v>
      </c>
      <c r="L2" s="12" t="str">
        <f>CONCATENATE("O,0,",DEC2HEX(I2))</f>
        <v>O,0,46EA</v>
      </c>
      <c r="M2" s="2"/>
      <c r="Q2" s="1"/>
    </row>
    <row r="3" spans="1:17" x14ac:dyDescent="0.3">
      <c r="A3" s="3" t="s">
        <v>7</v>
      </c>
      <c r="B3" s="3">
        <v>8.5333333333333332</v>
      </c>
      <c r="C3" s="7">
        <v>1.03</v>
      </c>
      <c r="D3" s="3">
        <f>B3*C3</f>
        <v>8.7893333333333334</v>
      </c>
      <c r="E3" s="4">
        <f>1000/D3</f>
        <v>113.77427184466019</v>
      </c>
      <c r="F3" s="4">
        <f t="shared" ref="F3:F4" si="0">16000000/D3</f>
        <v>1820388.3495145631</v>
      </c>
      <c r="G3" s="3">
        <f>G2</f>
        <v>100</v>
      </c>
      <c r="H3" s="5">
        <f>F3/G3</f>
        <v>18203.88349514563</v>
      </c>
      <c r="I3" s="6">
        <f t="shared" ref="I3:I4" si="1">INT(H3+0.5)</f>
        <v>18204</v>
      </c>
      <c r="J3" s="6" t="str">
        <f t="shared" ref="J3:J4" si="2">DEC2HEX(I3)</f>
        <v>471C</v>
      </c>
      <c r="K3" s="3">
        <f>(16000000/(I3*G3))</f>
        <v>8.7892770819600088</v>
      </c>
      <c r="L3" s="12" t="str">
        <f t="shared" ref="L3:L4" si="3">CONCATENATE("O,0,",DEC2HEX(I3))</f>
        <v>O,0,471C</v>
      </c>
      <c r="M3" s="2"/>
      <c r="Q3" s="1"/>
    </row>
    <row r="4" spans="1:17" x14ac:dyDescent="0.3">
      <c r="A4" s="3" t="s">
        <v>8</v>
      </c>
      <c r="B4" s="3">
        <v>8.3541333333333334</v>
      </c>
      <c r="C4" s="7">
        <v>1.03</v>
      </c>
      <c r="D4" s="3">
        <f>B4*C4</f>
        <v>8.6047573333333336</v>
      </c>
      <c r="E4" s="4">
        <f>1000/D4</f>
        <v>116.21478227238018</v>
      </c>
      <c r="F4" s="4">
        <f t="shared" si="0"/>
        <v>1859436.5163580829</v>
      </c>
      <c r="G4" s="3">
        <f>G3</f>
        <v>100</v>
      </c>
      <c r="H4" s="5">
        <f>F4/G4</f>
        <v>18594.365163580827</v>
      </c>
      <c r="I4" s="6">
        <f t="shared" si="1"/>
        <v>18594</v>
      </c>
      <c r="J4" s="6" t="str">
        <f t="shared" si="2"/>
        <v>48A2</v>
      </c>
      <c r="K4" s="3">
        <f>(16000000/(I4*G4))</f>
        <v>8.6049263203183823</v>
      </c>
      <c r="L4" s="12" t="str">
        <f t="shared" si="3"/>
        <v>O,0,48A2</v>
      </c>
      <c r="M4" s="2"/>
      <c r="Q4" s="1"/>
    </row>
  </sheetData>
  <sheetProtection password="9732" sheet="1" objects="1" scenarios="1" selectLockedCells="1"/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</dc:creator>
  <cp:lastModifiedBy>Kevin</cp:lastModifiedBy>
  <dcterms:created xsi:type="dcterms:W3CDTF">2018-04-20T22:19:53Z</dcterms:created>
  <dcterms:modified xsi:type="dcterms:W3CDTF">2018-04-22T20:17:13Z</dcterms:modified>
</cp:coreProperties>
</file>